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模板" sheetId="1" r:id="rId1"/>
    <sheet name="机械" sheetId="2" r:id="rId2"/>
  </sheets>
  <definedNames>
    <definedName name="_xlnm.Print_Area" localSheetId="1">'机械'!$A$1:$N$7</definedName>
  </definedNames>
  <calcPr fullCalcOnLoad="1"/>
</workbook>
</file>

<file path=xl/sharedStrings.xml><?xml version="1.0" encoding="utf-8"?>
<sst xmlns="http://schemas.openxmlformats.org/spreadsheetml/2006/main" count="255" uniqueCount="126">
  <si>
    <t>海南大学机电工程学院2016届推免生候选人名单汇总表</t>
  </si>
  <si>
    <t>排序</t>
  </si>
  <si>
    <t>学号</t>
  </si>
  <si>
    <t>姓名</t>
  </si>
  <si>
    <t>平均学分绩点</t>
  </si>
  <si>
    <t>性别</t>
  </si>
  <si>
    <t>CET4成绩</t>
  </si>
  <si>
    <t>是否有违纪违法记录</t>
  </si>
  <si>
    <t>是否有重修重考记录</t>
  </si>
  <si>
    <t>加分（T）</t>
  </si>
  <si>
    <t>综合成绩（P0+T）</t>
  </si>
  <si>
    <t>综合排名（P）</t>
  </si>
  <si>
    <t>排名相对百分比</t>
  </si>
  <si>
    <t xml:space="preserve">加分依据 </t>
  </si>
  <si>
    <t>专业</t>
  </si>
  <si>
    <t>备注</t>
  </si>
  <si>
    <t>20120502310012</t>
  </si>
  <si>
    <t>李戈琦</t>
  </si>
  <si>
    <t>女</t>
  </si>
  <si>
    <t>否</t>
  </si>
  <si>
    <t xml:space="preserve">1，2012-2014年，2次被海南大学评为三好学生，加0.05分；
2，2014年海南省大学生电子设计竞赛本科组二等奖，加0.05分；
3，2014年全国大学生数学建模竞赛海南赛区本科组二等奖，加0.05分；
4，2015年全国大学生电子设计竞赛海南赛区本科组最高奖，加0.1分
5，2015年美国大学生数学建模竞赛国际三等奖，不加分；
6，2015年8月第16期，中文核心《湖北农业科学》（半月刊）发表论文《基于Arduino的土壤温湿度远程监测系统设计》，加0.05分。
</t>
  </si>
  <si>
    <t>电气</t>
  </si>
  <si>
    <t>20120507310002</t>
  </si>
  <si>
    <t>陈亮亮</t>
  </si>
  <si>
    <t>男</t>
  </si>
  <si>
    <t>1.2013-2014年被海南大学评为三好学生,2012-2013被海南大学评为优秀学生干部,加0.05分；                                           2.2014年全国大学生数学建模竞赛预赛三等奖，不加分；（预赛按省级）                                                            3.2015年美国大学生数学建模竞赛国际二等奖，加0.1分；</t>
  </si>
  <si>
    <t>车辆</t>
  </si>
  <si>
    <t>20120508310096</t>
  </si>
  <si>
    <t>张迎</t>
  </si>
  <si>
    <t>第五届全国大学生数学竞赛（非数学类）预赛一等奖，加0.1 分。（预赛按省级）</t>
  </si>
  <si>
    <t>机电</t>
  </si>
  <si>
    <t>20120501310090</t>
  </si>
  <si>
    <t>张琪琪</t>
  </si>
  <si>
    <t>1.2012-2013学年，获“校级优秀学生干部”，2012-2013学年，获“三好学生”，加0.05分。
2.2013年,全国大学生数学建模竞赛省级二等奖，加0.05分。
3.2015年，美国大学生数学建模国际二等奖，加0.1分；
5.在中文核心《湖北农业科学》发表论文《剑麻切割力学性能研究》2015.第16期（半月刊），加0.05分。
6.在中文核心期刊《微特电机》（月刊）发表论文《基于神经网络模糊PID的步进电动机控制系统》2015.第8期，加0.05分。</t>
  </si>
  <si>
    <t>机械</t>
  </si>
  <si>
    <t>20120504310025</t>
  </si>
  <si>
    <t>聂文涛</t>
  </si>
  <si>
    <t>1.2014年，全国大学生数学建模竞赛二等奖，加0.15分；</t>
  </si>
  <si>
    <t>交通</t>
  </si>
  <si>
    <t>20120502310058</t>
  </si>
  <si>
    <t>徐文</t>
  </si>
  <si>
    <t xml:space="preserve">1，2015年全国大学生电子设计大赛海南赛区一等奖，加0.1分；
2，2015年“飞思卡尔”智能汽车大赛华南赛区二等奖，加0.1分；
3，2015年美国大学生数学建模国际三等奖，不加分；
4，2012-2014年被海南大学2次评为“三好学生”，加0.05分；
5，中文核心期刊《电气应用》（半月刊）2015年第一期，发表论文《基于Matlab/Simulink的三相异步电动机参数识别，加0.05分；
</t>
  </si>
  <si>
    <t>20120506310058</t>
  </si>
  <si>
    <t>王伟</t>
  </si>
  <si>
    <t xml:space="preserve">1.2013-2014学年，获校级“三好学生”2次，2013-2014学年，获校级“优秀学生干部”，加0.05分。
3.在中文核心《湖北农业科学》(半月刊）发表论文“三种甘蔗剥叶元件的试验分析”，2015年，第九期，加0.05分。
</t>
  </si>
  <si>
    <t>农机</t>
  </si>
  <si>
    <t>20120507310020</t>
  </si>
  <si>
    <t>李浩轩</t>
  </si>
  <si>
    <t>1，2014年第六届全国大学生数学建模大赛预赛二等奖，加0.05分；（预赛按省级）
2，2013-2014年被海南大学评为三好学生，不加分</t>
  </si>
  <si>
    <t>20120508310008</t>
  </si>
  <si>
    <t>韩博</t>
  </si>
  <si>
    <t>1.2012-2013、2013-2014学年获校级“三好学生”2次，加0.05分。
2.第八届全国大学生节能减排社会实践与科技竞赛获国家三等奖，不加分。（主办单位：全国大学生节能减排社会实践与科技竞赛委员会，无证书）
3.第九届全国信息技术应用水平大赛“太尔时空”机械创意大设计与制造综合技能二等奖，加0.05分。(主办单位：教育部教育管理信息中心，按省级）
4.在中文核心《塑料》（双月刊）2015年第四期发表论文《基于MPI的插座盖塑料件浇口优化设计》一篇，加0.05分。</t>
  </si>
  <si>
    <t>20120307310005</t>
  </si>
  <si>
    <t>董东营</t>
  </si>
  <si>
    <t>1.2014年，全国大学生数学建模竞赛省级海南赛区二等奖，加0.05分。
2.在中文核心期刊《中国农机化学报》2015年第三期（双月刊）发表论文《木薯杆多角度切割力学特性测试仪的设计与试验》，加0.05分。
3.2015年，美国大学生数学建模竞赛国际三等奖，不加分。</t>
  </si>
  <si>
    <t>20120502310066</t>
  </si>
  <si>
    <t>曾雄梅</t>
  </si>
  <si>
    <t xml:space="preserve">1，2015年全国大学生电子设计竞赛海南省一等奖，加0.1分；
2，2014年海南省大学生电子设计竞赛本科组二等奖，加0.05分
3，2014年第九届全国大学生“飞思卡尔”杯智能汽车大赛三等奖，加0.05分；
4，2015年美国大学生数学建模大赛国际三等奖，不加分；    
5.中文核心期刊《湖北农业科学》（半月刊）2015年6月第11期，发表论文《基于stm32控制的自动香蕉秸秆压缩成型机研究》，加0.05分；
6，中文核心期刊《食品与机械》，2015年8月第168期（双月刊），发表论文《螺旋挤压式自动玉米脱粒机的设计》，加 0.05分；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</si>
  <si>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20120504310032</t>
  </si>
  <si>
    <t>文毅</t>
  </si>
  <si>
    <t>1，2014 年，第六届全国大学生数学竞赛预赛一等奖，加0.1分。(预赛按省级）</t>
  </si>
  <si>
    <t>20120502310124</t>
  </si>
  <si>
    <t>郑振峰</t>
  </si>
  <si>
    <t xml:space="preserve">1，2014海南省大学生电子设计竞赛本科组一等奖，加0.1分；
2，2015年第十届全国大学生“飞思卡尔”杯智能汽车竞赛华南赛区三等奖，加0.05分；
3，2014年第九届全国大学生“飞思卡尔”智能汽车竞赛华南赛区三等奖，加0.05分；
4，2015年全国大学生电子设计竞赛本科组二等奖，加0.05分；
</t>
  </si>
  <si>
    <t>20120507310078</t>
  </si>
  <si>
    <t>台啟龙</t>
  </si>
  <si>
    <t>1，2013-2014，海南大学三好学生，加不加分；
2，2014年全国大学生数学建模竞赛海南赛区二等奖，加0.05分；
3，2015年美国大学生数学建模竞赛国际二等奖，加0.1分；</t>
  </si>
  <si>
    <t>20120508310033</t>
  </si>
  <si>
    <t>王驭陌</t>
  </si>
  <si>
    <t xml:space="preserve">1.2015年，获第七届“挑战杯”海南省大学生课外学术科技作品竞赛科技发明制作类特等奖，加0.1分。
2.2015年，美国数学建模大赛，国际一等级，加0.15分。
3.2014年第九届全国信息技术应用水平大赛，获“海尔洗衣机”创意设计二等奖，加0.05分。(主办单位：教育部教育管理信息中心，按省级）
4.2013年“中国电机工程学会杯”全国大学生电工数学建模竞赛获二等奖，加0.05分。（主办单位：中国电机工程学会，一级学会，按省级）
5.2012-2013、2013-2014学年，获校级“三好学生”2次；2012-2013、2013-2014学年，获校级“优秀学生干部”2次，加0.05分。
6.在中文核心期刊《湖北农业科学》发表论文《基于液压控制的免剥衣式椰子自动提取机的设计》2015年，第八期（半月刊）。加0.05分。                                                                      7.在中文核心期刊《湖北农业科学》发表论文《橡胶树树皮厚度测量仪的设计》2015年，第15期（半月刊）。加0.05分。                                 8.在中文核心期刊《湖北农业科学》发表论文《基于TRIZ理论的智能割胶刀设计》2015年，第12期（半月刊）。加0.05分。  
</t>
  </si>
  <si>
    <t>20120506310023</t>
  </si>
  <si>
    <t>王丽芳</t>
  </si>
  <si>
    <t>20120501310062</t>
  </si>
  <si>
    <t>赖文玉</t>
  </si>
  <si>
    <t xml:space="preserve">1.2015年，美国数学建模大赛级国际三等奖，不加分。
</t>
  </si>
  <si>
    <t>20120502310099</t>
  </si>
  <si>
    <t>陈鑫磊</t>
  </si>
  <si>
    <t>1，2014年海南省电子设计大赛一等奖，加0.1分；
2，2015年美国大学生数学建模国际三等奖，不加分；
3，2015年第十届飞思卡尔智能汽车大赛华南赛区三等奖，加0.05分；
4，2015年全国大学生电子设计大赛海南省二等奖，加0.05分</t>
  </si>
  <si>
    <t>20120504310041</t>
  </si>
  <si>
    <t>赵婳</t>
  </si>
  <si>
    <t>1，2015年美国大学生数学建模竞赛国际二等奖，加0.1分；
2，2012-2014年度被海南大学评为“三好学生”1次，
“优秀学生干部”2次，加0.05分</t>
  </si>
  <si>
    <t>20120507310047</t>
  </si>
  <si>
    <t>郑圣洁</t>
  </si>
  <si>
    <t>1.2015年美国大学生数学建模竞赛国际三等奖，不加分
2.2013-2014海南大学评委三好学生，2013-2014被海南大学评为优秀学生干部，加0.05分</t>
  </si>
  <si>
    <t>20120508310006</t>
  </si>
  <si>
    <t>勾国斌</t>
  </si>
  <si>
    <t>1.2014年全国大学生数学建模竞赛全国二等奖，加0.15分。</t>
  </si>
  <si>
    <t>20120508310057</t>
  </si>
  <si>
    <t>郝梦男</t>
  </si>
  <si>
    <t>1.获2013年，高教社杯全国大学生数学建模竞赛本科组二等奖，加0.15分。
2.2014年美国大学生数学建模竞赛国际一等奖，加0.15分。</t>
  </si>
  <si>
    <t>20120502310064</t>
  </si>
  <si>
    <t>柏滋艺</t>
  </si>
  <si>
    <t>1，2015年全国第十届大学生“飞思卡尔”杯智能汽车竞赛中获得华南赛区三等奖，加0.05分；
2，2015年全国大学生电子设计竞赛海南赛区获得二等奖，加0.05分；
3，中文核心期刊《湖北农业科学》（半月刊）2015第16期发表论文《木瓜采摘机的研制》，加0.05分；</t>
  </si>
  <si>
    <t>20120506310062</t>
  </si>
  <si>
    <t>熊凯</t>
  </si>
  <si>
    <t>2014年9月，《特区经济》（非中文核心期刊）发表论文一篇，不加分；</t>
  </si>
  <si>
    <t>20120507310048</t>
  </si>
  <si>
    <t>朱乘军</t>
  </si>
  <si>
    <t>20120508310061</t>
  </si>
  <si>
    <t>李冬</t>
  </si>
  <si>
    <t xml:space="preserve">1.2014年海南省大学生电子设计竞赛本科组三等奖，不加分。
2.2013年全国大学生电子设计竞赛海南赛区本科组二等奖，加0.05分。
3.第五届全国大学生数学竞赛（非数学类）预赛二等奖，加0.05分。（预赛按省级）
</t>
  </si>
  <si>
    <t>20120502310023</t>
  </si>
  <si>
    <t>王晓彤</t>
  </si>
  <si>
    <t>2012-2013学年、2013-2014学年获校三好学生2次，加0.05分</t>
  </si>
  <si>
    <t>20120501310093</t>
  </si>
  <si>
    <t>赵志杰</t>
  </si>
  <si>
    <t xml:space="preserve">1.2012-2013、2013-2014学年，获校级“三好学生”2次，加0.05分。
2.2013年第五届全国大学生数学竞赛（非数学类）预赛三等奖，不加分。（预赛按省级）
</t>
  </si>
  <si>
    <t>替补</t>
  </si>
  <si>
    <t>20120504310046</t>
  </si>
  <si>
    <t>陈庭贵</t>
  </si>
  <si>
    <t>1，2014-2015年，全国大学生数学竞赛非数学类预赛二等奖，加0.05分。（预赛按省级）
2，2014-2015，美国大学生数学建模国际三等奖，不加分；
3，2013-2014，第五届全国远洋地产大学生暑期社会实践比赛校级优秀奖，海南大学社会实践论文三等奖，不加分；
4.2012-2013学年、2013-2-14学年，校级“三好学生”两次，加0.05分；                                                               5.海南大学暑期社会实践积极分子，海南大学第二节调研大赛三等奖，不加分。</t>
  </si>
  <si>
    <t>20120502310120</t>
  </si>
  <si>
    <t>吴俊美</t>
  </si>
  <si>
    <t>1，2015年美国大学生数学建模大赛国际一等奖，加0.15分；
2，2014年全国大学生数学建模竞赛海南赛区二等奖，加0.05分；
3，2014年海南省大学生电子设计竞赛三等奖，不加分；</t>
  </si>
  <si>
    <t>海南大学机电工程学院2019届天津大学交换生推免生候选人名单</t>
  </si>
  <si>
    <t>专业名称</t>
  </si>
  <si>
    <t>CET6成绩</t>
  </si>
  <si>
    <t>素质拓展学分</t>
  </si>
  <si>
    <t>刘晨</t>
  </si>
  <si>
    <r>
      <t>2</t>
    </r>
    <r>
      <rPr>
        <sz val="10"/>
        <color indexed="8"/>
        <rFont val="宋体"/>
        <family val="0"/>
      </rPr>
      <t>0150581310143</t>
    </r>
  </si>
  <si>
    <t>机械设计制造及其自动化</t>
  </si>
  <si>
    <t>6/138</t>
  </si>
  <si>
    <t>夏春花</t>
  </si>
  <si>
    <t>20150581310104</t>
  </si>
  <si>
    <t>机械设计制造及自动化</t>
  </si>
  <si>
    <t>20/138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</si>
</sst>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2.50390625" style="10" customWidth="1"/>
    <col min="2" max="2" width="7.25390625" style="11" customWidth="1"/>
    <col min="3" max="3" width="5.625" style="11" customWidth="1"/>
    <col min="4" max="4" width="4.50390625" style="12" customWidth="1"/>
    <col min="5" max="5" width="3.125" style="10" customWidth="1"/>
    <col min="6" max="6" width="4.25390625" style="10" customWidth="1"/>
    <col min="7" max="7" width="4.125" style="10" customWidth="1"/>
    <col min="8" max="8" width="5.125" style="10" customWidth="1"/>
    <col min="9" max="9" width="4.375" style="12" customWidth="1"/>
    <col min="10" max="10" width="5.625" style="12" customWidth="1"/>
    <col min="11" max="11" width="4.125" style="10" customWidth="1"/>
    <col min="12" max="12" width="6.00390625" style="10" customWidth="1"/>
    <col min="13" max="13" width="50.00390625" style="11" customWidth="1"/>
    <col min="14" max="15" width="4.00390625" style="0" customWidth="1"/>
  </cols>
  <sheetData>
    <row r="1" spans="2:13" ht="14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4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60.75" customHeight="1">
      <c r="A3" s="14" t="s">
        <v>1</v>
      </c>
      <c r="B3" s="14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16" t="s">
        <v>10</v>
      </c>
      <c r="K3" s="15" t="s">
        <v>11</v>
      </c>
      <c r="L3" s="15" t="s">
        <v>12</v>
      </c>
      <c r="M3" s="24" t="s">
        <v>13</v>
      </c>
      <c r="N3" s="25" t="s">
        <v>14</v>
      </c>
      <c r="O3" s="25" t="s">
        <v>15</v>
      </c>
    </row>
    <row r="4" spans="1:15" s="9" customFormat="1" ht="99" customHeight="1">
      <c r="A4" s="17">
        <v>1</v>
      </c>
      <c r="B4" s="34" t="s">
        <v>16</v>
      </c>
      <c r="C4" s="35" t="s">
        <v>17</v>
      </c>
      <c r="D4" s="16">
        <v>3.73</v>
      </c>
      <c r="E4" s="20" t="s">
        <v>18</v>
      </c>
      <c r="F4" s="20">
        <v>531</v>
      </c>
      <c r="G4" s="20" t="s">
        <v>19</v>
      </c>
      <c r="H4" s="20" t="s">
        <v>19</v>
      </c>
      <c r="I4" s="16">
        <v>0.3</v>
      </c>
      <c r="J4" s="16">
        <f aca="true" t="shared" si="0" ref="J4:J33">D4+I4</f>
        <v>4.03</v>
      </c>
      <c r="K4" s="20">
        <v>1</v>
      </c>
      <c r="L4" s="26">
        <f>K4/131</f>
        <v>0.007633587786259542</v>
      </c>
      <c r="M4" s="27" t="s">
        <v>20</v>
      </c>
      <c r="N4" s="28" t="s">
        <v>21</v>
      </c>
      <c r="O4" s="29"/>
    </row>
    <row r="5" spans="1:15" s="9" customFormat="1" ht="60">
      <c r="A5" s="17">
        <v>2</v>
      </c>
      <c r="B5" s="34" t="s">
        <v>22</v>
      </c>
      <c r="C5" s="36" t="s">
        <v>23</v>
      </c>
      <c r="D5" s="22">
        <v>3.69</v>
      </c>
      <c r="E5" s="23" t="s">
        <v>24</v>
      </c>
      <c r="F5" s="23">
        <v>477</v>
      </c>
      <c r="G5" s="20" t="s">
        <v>19</v>
      </c>
      <c r="H5" s="20" t="s">
        <v>19</v>
      </c>
      <c r="I5" s="22">
        <v>0.15</v>
      </c>
      <c r="J5" s="22">
        <f t="shared" si="0"/>
        <v>3.84</v>
      </c>
      <c r="K5" s="23">
        <v>1</v>
      </c>
      <c r="L5" s="30">
        <f>K5/98</f>
        <v>0.01020408163265306</v>
      </c>
      <c r="M5" s="27" t="s">
        <v>25</v>
      </c>
      <c r="N5" s="28" t="s">
        <v>26</v>
      </c>
      <c r="O5" s="29"/>
    </row>
    <row r="6" spans="1:15" s="9" customFormat="1" ht="24">
      <c r="A6" s="17">
        <v>3</v>
      </c>
      <c r="B6" s="34" t="s">
        <v>27</v>
      </c>
      <c r="C6" s="35" t="s">
        <v>28</v>
      </c>
      <c r="D6" s="16">
        <v>3.77</v>
      </c>
      <c r="E6" s="20" t="s">
        <v>24</v>
      </c>
      <c r="F6" s="20">
        <v>490</v>
      </c>
      <c r="G6" s="20" t="s">
        <v>19</v>
      </c>
      <c r="H6" s="20" t="s">
        <v>19</v>
      </c>
      <c r="I6" s="16">
        <v>0.1</v>
      </c>
      <c r="J6" s="16">
        <f t="shared" si="0"/>
        <v>3.87</v>
      </c>
      <c r="K6" s="20">
        <v>1</v>
      </c>
      <c r="L6" s="26">
        <f>K6/98</f>
        <v>0.01020408163265306</v>
      </c>
      <c r="M6" s="31" t="s">
        <v>29</v>
      </c>
      <c r="N6" s="28" t="s">
        <v>30</v>
      </c>
      <c r="O6" s="29"/>
    </row>
    <row r="7" spans="1:15" s="9" customFormat="1" ht="96">
      <c r="A7" s="17">
        <v>4</v>
      </c>
      <c r="B7" s="34" t="s">
        <v>31</v>
      </c>
      <c r="C7" s="35" t="s">
        <v>32</v>
      </c>
      <c r="D7" s="16">
        <v>3.75</v>
      </c>
      <c r="E7" s="20" t="s">
        <v>24</v>
      </c>
      <c r="F7" s="20">
        <v>554</v>
      </c>
      <c r="G7" s="20" t="s">
        <v>19</v>
      </c>
      <c r="H7" s="20" t="s">
        <v>19</v>
      </c>
      <c r="I7" s="16">
        <v>0.3</v>
      </c>
      <c r="J7" s="16">
        <f t="shared" si="0"/>
        <v>4.05</v>
      </c>
      <c r="K7" s="20">
        <v>1</v>
      </c>
      <c r="L7" s="26">
        <f>K7/93</f>
        <v>0.010752688172043012</v>
      </c>
      <c r="M7" s="31" t="s">
        <v>33</v>
      </c>
      <c r="N7" s="28" t="s">
        <v>34</v>
      </c>
      <c r="O7" s="29"/>
    </row>
    <row r="8" spans="1:15" s="9" customFormat="1" ht="24">
      <c r="A8" s="17">
        <v>5</v>
      </c>
      <c r="B8" s="34" t="s">
        <v>35</v>
      </c>
      <c r="C8" s="35" t="s">
        <v>36</v>
      </c>
      <c r="D8" s="16">
        <v>3.67</v>
      </c>
      <c r="E8" s="20" t="s">
        <v>24</v>
      </c>
      <c r="F8" s="20">
        <v>484</v>
      </c>
      <c r="G8" s="20" t="s">
        <v>19</v>
      </c>
      <c r="H8" s="20" t="s">
        <v>19</v>
      </c>
      <c r="I8" s="16">
        <v>0.15</v>
      </c>
      <c r="J8" s="16">
        <f t="shared" si="0"/>
        <v>3.82</v>
      </c>
      <c r="K8" s="20">
        <v>1</v>
      </c>
      <c r="L8" s="26">
        <f>K8/74</f>
        <v>0.013513513513513514</v>
      </c>
      <c r="M8" s="27" t="s">
        <v>37</v>
      </c>
      <c r="N8" s="28" t="s">
        <v>38</v>
      </c>
      <c r="O8" s="29"/>
    </row>
    <row r="9" spans="1:15" s="9" customFormat="1" ht="84">
      <c r="A9" s="17">
        <v>6</v>
      </c>
      <c r="B9" s="34" t="s">
        <v>39</v>
      </c>
      <c r="C9" s="35" t="s">
        <v>40</v>
      </c>
      <c r="D9" s="16">
        <v>3.71</v>
      </c>
      <c r="E9" s="20" t="s">
        <v>24</v>
      </c>
      <c r="F9" s="20">
        <v>542</v>
      </c>
      <c r="G9" s="20" t="s">
        <v>19</v>
      </c>
      <c r="H9" s="20" t="s">
        <v>19</v>
      </c>
      <c r="I9" s="16">
        <v>0.3</v>
      </c>
      <c r="J9" s="16">
        <f t="shared" si="0"/>
        <v>4.01</v>
      </c>
      <c r="K9" s="20">
        <v>2</v>
      </c>
      <c r="L9" s="26">
        <f>K9/131</f>
        <v>0.015267175572519083</v>
      </c>
      <c r="M9" s="27" t="s">
        <v>41</v>
      </c>
      <c r="N9" s="28" t="s">
        <v>21</v>
      </c>
      <c r="O9" s="29"/>
    </row>
    <row r="10" spans="1:15" s="9" customFormat="1" ht="60">
      <c r="A10" s="17">
        <v>7</v>
      </c>
      <c r="B10" s="34" t="s">
        <v>42</v>
      </c>
      <c r="C10" s="35" t="s">
        <v>43</v>
      </c>
      <c r="D10" s="16">
        <v>3.87</v>
      </c>
      <c r="E10" s="20" t="s">
        <v>24</v>
      </c>
      <c r="F10" s="20">
        <v>485</v>
      </c>
      <c r="G10" s="20" t="s">
        <v>19</v>
      </c>
      <c r="H10" s="20" t="s">
        <v>19</v>
      </c>
      <c r="I10" s="16">
        <v>0.1</v>
      </c>
      <c r="J10" s="16">
        <f t="shared" si="0"/>
        <v>3.97</v>
      </c>
      <c r="K10" s="20">
        <v>1</v>
      </c>
      <c r="L10" s="26">
        <f>K10/64</f>
        <v>0.015625</v>
      </c>
      <c r="M10" s="31" t="s">
        <v>44</v>
      </c>
      <c r="N10" s="28" t="s">
        <v>45</v>
      </c>
      <c r="O10" s="29"/>
    </row>
    <row r="11" spans="1:15" s="9" customFormat="1" ht="36">
      <c r="A11" s="17">
        <v>8</v>
      </c>
      <c r="B11" s="34" t="s">
        <v>46</v>
      </c>
      <c r="C11" s="36" t="s">
        <v>47</v>
      </c>
      <c r="D11" s="22">
        <v>3.75</v>
      </c>
      <c r="E11" s="23" t="s">
        <v>24</v>
      </c>
      <c r="F11" s="23">
        <v>544</v>
      </c>
      <c r="G11" s="20" t="s">
        <v>19</v>
      </c>
      <c r="H11" s="20" t="s">
        <v>19</v>
      </c>
      <c r="I11" s="22">
        <v>0.05</v>
      </c>
      <c r="J11" s="22">
        <f t="shared" si="0"/>
        <v>3.8</v>
      </c>
      <c r="K11" s="23">
        <v>2</v>
      </c>
      <c r="L11" s="30">
        <f>K11/98</f>
        <v>0.02040816326530612</v>
      </c>
      <c r="M11" s="27" t="s">
        <v>48</v>
      </c>
      <c r="N11" s="28" t="s">
        <v>26</v>
      </c>
      <c r="O11" s="29"/>
    </row>
    <row r="12" spans="1:15" s="9" customFormat="1" ht="120">
      <c r="A12" s="17">
        <v>9</v>
      </c>
      <c r="B12" s="34" t="s">
        <v>49</v>
      </c>
      <c r="C12" s="35" t="s">
        <v>50</v>
      </c>
      <c r="D12" s="16">
        <v>3.61</v>
      </c>
      <c r="E12" s="20" t="s">
        <v>24</v>
      </c>
      <c r="F12" s="20">
        <v>459</v>
      </c>
      <c r="G12" s="20" t="s">
        <v>19</v>
      </c>
      <c r="H12" s="20" t="s">
        <v>19</v>
      </c>
      <c r="I12" s="16">
        <v>0.15</v>
      </c>
      <c r="J12" s="16">
        <f t="shared" si="0"/>
        <v>3.76</v>
      </c>
      <c r="K12" s="20">
        <v>2</v>
      </c>
      <c r="L12" s="26">
        <f>K12/98</f>
        <v>0.02040816326530612</v>
      </c>
      <c r="M12" s="31" t="s">
        <v>51</v>
      </c>
      <c r="N12" s="28" t="s">
        <v>30</v>
      </c>
      <c r="O12" s="29"/>
    </row>
    <row r="13" spans="1:15" s="9" customFormat="1" ht="72">
      <c r="A13" s="17">
        <v>10</v>
      </c>
      <c r="B13" s="34" t="s">
        <v>52</v>
      </c>
      <c r="C13" s="35" t="s">
        <v>53</v>
      </c>
      <c r="D13" s="16">
        <v>3.75</v>
      </c>
      <c r="E13" s="20" t="s">
        <v>24</v>
      </c>
      <c r="F13" s="20">
        <v>496</v>
      </c>
      <c r="G13" s="20" t="s">
        <v>19</v>
      </c>
      <c r="H13" s="20" t="s">
        <v>19</v>
      </c>
      <c r="I13" s="16">
        <v>0.1</v>
      </c>
      <c r="J13" s="16">
        <f t="shared" si="0"/>
        <v>3.85</v>
      </c>
      <c r="K13" s="20">
        <v>2</v>
      </c>
      <c r="L13" s="26">
        <f>K13/93</f>
        <v>0.021505376344086023</v>
      </c>
      <c r="M13" s="31" t="s">
        <v>54</v>
      </c>
      <c r="N13" s="28" t="s">
        <v>34</v>
      </c>
      <c r="O13" s="29"/>
    </row>
    <row r="14" spans="1:15" s="9" customFormat="1" ht="127.5" customHeight="1">
      <c r="A14" s="17">
        <v>11</v>
      </c>
      <c r="B14" s="34" t="s">
        <v>55</v>
      </c>
      <c r="C14" s="35" t="s">
        <v>56</v>
      </c>
      <c r="D14" s="16">
        <v>3.68</v>
      </c>
      <c r="E14" s="20" t="s">
        <v>24</v>
      </c>
      <c r="F14" s="20">
        <v>470</v>
      </c>
      <c r="G14" s="20" t="s">
        <v>19</v>
      </c>
      <c r="H14" s="20" t="s">
        <v>19</v>
      </c>
      <c r="I14" s="16">
        <v>0.3</v>
      </c>
      <c r="J14" s="16">
        <f t="shared" si="0"/>
        <v>3.98</v>
      </c>
      <c r="K14" s="20">
        <v>3</v>
      </c>
      <c r="L14" s="26">
        <f>K14/131</f>
        <v>0.022900763358778626</v>
      </c>
      <c r="M14" s="32" t="s">
        <v>57</v>
      </c>
      <c r="N14" s="28" t="s">
        <v>21</v>
      </c>
      <c r="O14" s="29"/>
    </row>
    <row r="15" spans="1:15" s="9" customFormat="1" ht="24">
      <c r="A15" s="17">
        <v>12</v>
      </c>
      <c r="B15" s="34" t="s">
        <v>58</v>
      </c>
      <c r="C15" s="35" t="s">
        <v>59</v>
      </c>
      <c r="D15" s="16">
        <v>3.61</v>
      </c>
      <c r="E15" s="20" t="s">
        <v>24</v>
      </c>
      <c r="F15" s="20">
        <v>536</v>
      </c>
      <c r="G15" s="20" t="s">
        <v>19</v>
      </c>
      <c r="H15" s="20" t="s">
        <v>19</v>
      </c>
      <c r="I15" s="16">
        <v>0.1</v>
      </c>
      <c r="J15" s="16">
        <f t="shared" si="0"/>
        <v>3.71</v>
      </c>
      <c r="K15" s="20">
        <v>2</v>
      </c>
      <c r="L15" s="26">
        <f>K15/74</f>
        <v>0.02702702702702703</v>
      </c>
      <c r="M15" s="27" t="s">
        <v>60</v>
      </c>
      <c r="N15" s="28" t="s">
        <v>38</v>
      </c>
      <c r="O15" s="29"/>
    </row>
    <row r="16" spans="1:15" s="9" customFormat="1" ht="96">
      <c r="A16" s="17">
        <v>13</v>
      </c>
      <c r="B16" s="34" t="s">
        <v>61</v>
      </c>
      <c r="C16" s="35" t="s">
        <v>62</v>
      </c>
      <c r="D16" s="16">
        <v>3.68</v>
      </c>
      <c r="E16" s="20" t="s">
        <v>24</v>
      </c>
      <c r="F16" s="20">
        <v>513</v>
      </c>
      <c r="G16" s="20" t="s">
        <v>19</v>
      </c>
      <c r="H16" s="20" t="s">
        <v>19</v>
      </c>
      <c r="I16" s="16">
        <v>0.25</v>
      </c>
      <c r="J16" s="16">
        <f t="shared" si="0"/>
        <v>3.93</v>
      </c>
      <c r="K16" s="20">
        <v>4</v>
      </c>
      <c r="L16" s="26">
        <f>K16/131</f>
        <v>0.030534351145038167</v>
      </c>
      <c r="M16" s="27" t="s">
        <v>63</v>
      </c>
      <c r="N16" s="28" t="s">
        <v>21</v>
      </c>
      <c r="O16" s="29"/>
    </row>
    <row r="17" spans="1:15" s="9" customFormat="1" ht="36">
      <c r="A17" s="17">
        <v>14</v>
      </c>
      <c r="B17" s="34" t="s">
        <v>64</v>
      </c>
      <c r="C17" s="36" t="s">
        <v>65</v>
      </c>
      <c r="D17" s="22">
        <v>3.57</v>
      </c>
      <c r="E17" s="23" t="s">
        <v>24</v>
      </c>
      <c r="F17" s="23">
        <v>470</v>
      </c>
      <c r="G17" s="20" t="s">
        <v>19</v>
      </c>
      <c r="H17" s="20" t="s">
        <v>19</v>
      </c>
      <c r="I17" s="22">
        <v>0.15</v>
      </c>
      <c r="J17" s="22">
        <f t="shared" si="0"/>
        <v>3.7199999999999998</v>
      </c>
      <c r="K17" s="23">
        <v>3</v>
      </c>
      <c r="L17" s="30">
        <f>K17/98</f>
        <v>0.030612244897959183</v>
      </c>
      <c r="M17" s="27" t="s">
        <v>66</v>
      </c>
      <c r="N17" s="28" t="s">
        <v>26</v>
      </c>
      <c r="O17" s="29"/>
    </row>
    <row r="18" spans="1:15" s="9" customFormat="1" ht="228">
      <c r="A18" s="17">
        <v>15</v>
      </c>
      <c r="B18" s="34" t="s">
        <v>67</v>
      </c>
      <c r="C18" s="35" t="s">
        <v>68</v>
      </c>
      <c r="D18" s="16">
        <v>3.39</v>
      </c>
      <c r="E18" s="20" t="s">
        <v>24</v>
      </c>
      <c r="F18" s="20">
        <v>544</v>
      </c>
      <c r="G18" s="20" t="s">
        <v>19</v>
      </c>
      <c r="H18" s="20" t="s">
        <v>19</v>
      </c>
      <c r="I18" s="16">
        <v>0.3</v>
      </c>
      <c r="J18" s="16">
        <f t="shared" si="0"/>
        <v>3.69</v>
      </c>
      <c r="K18" s="20">
        <v>3</v>
      </c>
      <c r="L18" s="26">
        <f>K18/98</f>
        <v>0.030612244897959183</v>
      </c>
      <c r="M18" s="31" t="s">
        <v>69</v>
      </c>
      <c r="N18" s="28" t="s">
        <v>30</v>
      </c>
      <c r="O18" s="29"/>
    </row>
    <row r="19" spans="1:15" s="9" customFormat="1" ht="24">
      <c r="A19" s="17">
        <v>16</v>
      </c>
      <c r="B19" s="34" t="s">
        <v>70</v>
      </c>
      <c r="C19" s="35" t="s">
        <v>71</v>
      </c>
      <c r="D19" s="16">
        <v>3.59</v>
      </c>
      <c r="E19" s="20" t="s">
        <v>18</v>
      </c>
      <c r="F19" s="20">
        <v>501</v>
      </c>
      <c r="G19" s="20" t="s">
        <v>19</v>
      </c>
      <c r="H19" s="20" t="s">
        <v>19</v>
      </c>
      <c r="I19" s="16">
        <v>0</v>
      </c>
      <c r="J19" s="16">
        <f t="shared" si="0"/>
        <v>3.59</v>
      </c>
      <c r="K19" s="20">
        <v>2</v>
      </c>
      <c r="L19" s="26">
        <f>K19/64</f>
        <v>0.03125</v>
      </c>
      <c r="M19" s="31"/>
      <c r="N19" s="28" t="s">
        <v>45</v>
      </c>
      <c r="O19" s="29"/>
    </row>
    <row r="20" spans="1:15" s="9" customFormat="1" ht="24">
      <c r="A20" s="17">
        <v>17</v>
      </c>
      <c r="B20" s="34" t="s">
        <v>72</v>
      </c>
      <c r="C20" s="35" t="s">
        <v>73</v>
      </c>
      <c r="D20" s="16">
        <v>3.73</v>
      </c>
      <c r="E20" s="20" t="s">
        <v>18</v>
      </c>
      <c r="F20" s="20">
        <v>478</v>
      </c>
      <c r="G20" s="20" t="s">
        <v>19</v>
      </c>
      <c r="H20" s="20" t="s">
        <v>19</v>
      </c>
      <c r="I20" s="16">
        <v>0</v>
      </c>
      <c r="J20" s="16">
        <f t="shared" si="0"/>
        <v>3.73</v>
      </c>
      <c r="K20" s="20">
        <v>3</v>
      </c>
      <c r="L20" s="26">
        <f>K20/93</f>
        <v>0.03225806451612903</v>
      </c>
      <c r="M20" s="31" t="s">
        <v>74</v>
      </c>
      <c r="N20" s="28" t="s">
        <v>34</v>
      </c>
      <c r="O20" s="29"/>
    </row>
    <row r="21" spans="1:15" s="9" customFormat="1" ht="60">
      <c r="A21" s="17">
        <v>18</v>
      </c>
      <c r="B21" s="34" t="s">
        <v>75</v>
      </c>
      <c r="C21" s="35" t="s">
        <v>76</v>
      </c>
      <c r="D21" s="16">
        <v>3.66</v>
      </c>
      <c r="E21" s="20" t="s">
        <v>24</v>
      </c>
      <c r="F21" s="20">
        <v>541</v>
      </c>
      <c r="G21" s="20" t="s">
        <v>19</v>
      </c>
      <c r="H21" s="20" t="s">
        <v>19</v>
      </c>
      <c r="I21" s="16">
        <v>0.2</v>
      </c>
      <c r="J21" s="16">
        <f t="shared" si="0"/>
        <v>3.8600000000000003</v>
      </c>
      <c r="K21" s="20">
        <v>5</v>
      </c>
      <c r="L21" s="26">
        <f>K21/131</f>
        <v>0.03816793893129771</v>
      </c>
      <c r="M21" s="27" t="s">
        <v>77</v>
      </c>
      <c r="N21" s="28" t="s">
        <v>21</v>
      </c>
      <c r="O21" s="29"/>
    </row>
    <row r="22" spans="1:15" s="9" customFormat="1" ht="36">
      <c r="A22" s="17">
        <v>19</v>
      </c>
      <c r="B22" s="34" t="s">
        <v>78</v>
      </c>
      <c r="C22" s="35" t="s">
        <v>79</v>
      </c>
      <c r="D22" s="16">
        <v>3.37</v>
      </c>
      <c r="E22" s="20" t="s">
        <v>18</v>
      </c>
      <c r="F22" s="20">
        <v>469</v>
      </c>
      <c r="G22" s="20" t="s">
        <v>19</v>
      </c>
      <c r="H22" s="20" t="s">
        <v>19</v>
      </c>
      <c r="I22" s="16">
        <v>0.15</v>
      </c>
      <c r="J22" s="16">
        <f t="shared" si="0"/>
        <v>3.52</v>
      </c>
      <c r="K22" s="20">
        <v>3</v>
      </c>
      <c r="L22" s="26">
        <f>K22/74</f>
        <v>0.04054054054054054</v>
      </c>
      <c r="M22" s="27" t="s">
        <v>80</v>
      </c>
      <c r="N22" s="28" t="s">
        <v>38</v>
      </c>
      <c r="O22" s="29"/>
    </row>
    <row r="23" spans="1:15" s="9" customFormat="1" ht="36">
      <c r="A23" s="17">
        <v>20</v>
      </c>
      <c r="B23" s="34" t="s">
        <v>81</v>
      </c>
      <c r="C23" s="36" t="s">
        <v>82</v>
      </c>
      <c r="D23" s="22">
        <v>3.59</v>
      </c>
      <c r="E23" s="23" t="s">
        <v>24</v>
      </c>
      <c r="F23" s="23">
        <v>452</v>
      </c>
      <c r="G23" s="20" t="s">
        <v>19</v>
      </c>
      <c r="H23" s="20" t="s">
        <v>19</v>
      </c>
      <c r="I23" s="22">
        <v>0.05</v>
      </c>
      <c r="J23" s="22">
        <f t="shared" si="0"/>
        <v>3.6399999999999997</v>
      </c>
      <c r="K23" s="23">
        <v>4</v>
      </c>
      <c r="L23" s="30">
        <f aca="true" t="shared" si="1" ref="L23:L29">K23/98</f>
        <v>0.04081632653061224</v>
      </c>
      <c r="M23" s="27" t="s">
        <v>83</v>
      </c>
      <c r="N23" s="28" t="s">
        <v>26</v>
      </c>
      <c r="O23" s="29"/>
    </row>
    <row r="24" spans="1:15" s="9" customFormat="1" ht="24">
      <c r="A24" s="17">
        <v>21</v>
      </c>
      <c r="B24" s="34" t="s">
        <v>84</v>
      </c>
      <c r="C24" s="35" t="s">
        <v>85</v>
      </c>
      <c r="D24" s="16">
        <v>3.49</v>
      </c>
      <c r="E24" s="20" t="s">
        <v>24</v>
      </c>
      <c r="F24" s="20">
        <v>446</v>
      </c>
      <c r="G24" s="20" t="s">
        <v>19</v>
      </c>
      <c r="H24" s="20" t="s">
        <v>19</v>
      </c>
      <c r="I24" s="16">
        <v>0.15</v>
      </c>
      <c r="J24" s="16">
        <f t="shared" si="0"/>
        <v>3.64</v>
      </c>
      <c r="K24" s="20">
        <v>4</v>
      </c>
      <c r="L24" s="26">
        <f t="shared" si="1"/>
        <v>0.04081632653061224</v>
      </c>
      <c r="M24" s="31" t="s">
        <v>86</v>
      </c>
      <c r="N24" s="28" t="s">
        <v>30</v>
      </c>
      <c r="O24" s="29"/>
    </row>
    <row r="25" spans="1:15" s="9" customFormat="1" ht="36">
      <c r="A25" s="17">
        <v>22</v>
      </c>
      <c r="B25" s="34" t="s">
        <v>87</v>
      </c>
      <c r="C25" s="35" t="s">
        <v>88</v>
      </c>
      <c r="D25" s="16">
        <v>3.35</v>
      </c>
      <c r="E25" s="20"/>
      <c r="F25" s="20">
        <v>434</v>
      </c>
      <c r="G25" s="20" t="s">
        <v>19</v>
      </c>
      <c r="H25" s="20" t="s">
        <v>19</v>
      </c>
      <c r="I25" s="16">
        <v>0.3</v>
      </c>
      <c r="J25" s="16">
        <f t="shared" si="0"/>
        <v>3.65</v>
      </c>
      <c r="K25" s="20">
        <v>4</v>
      </c>
      <c r="L25" s="26">
        <f>K25/93</f>
        <v>0.043010752688172046</v>
      </c>
      <c r="M25" s="31" t="s">
        <v>89</v>
      </c>
      <c r="N25" s="28" t="s">
        <v>34</v>
      </c>
      <c r="O25" s="29"/>
    </row>
    <row r="26" spans="1:15" s="9" customFormat="1" ht="72">
      <c r="A26" s="17">
        <v>23</v>
      </c>
      <c r="B26" s="34" t="s">
        <v>90</v>
      </c>
      <c r="C26" s="35" t="s">
        <v>91</v>
      </c>
      <c r="D26" s="16">
        <v>3.66</v>
      </c>
      <c r="E26" s="20" t="s">
        <v>18</v>
      </c>
      <c r="F26" s="20">
        <v>499</v>
      </c>
      <c r="G26" s="20" t="s">
        <v>19</v>
      </c>
      <c r="H26" s="20" t="s">
        <v>19</v>
      </c>
      <c r="I26" s="16">
        <v>0.15</v>
      </c>
      <c r="J26" s="16">
        <f t="shared" si="0"/>
        <v>3.81</v>
      </c>
      <c r="K26" s="20">
        <v>6</v>
      </c>
      <c r="L26" s="26">
        <f>K26/131</f>
        <v>0.04580152671755725</v>
      </c>
      <c r="M26" s="27" t="s">
        <v>92</v>
      </c>
      <c r="N26" s="28" t="s">
        <v>21</v>
      </c>
      <c r="O26" s="29"/>
    </row>
    <row r="27" spans="1:15" s="9" customFormat="1" ht="24">
      <c r="A27" s="17">
        <v>24</v>
      </c>
      <c r="B27" s="34" t="s">
        <v>93</v>
      </c>
      <c r="C27" s="35" t="s">
        <v>94</v>
      </c>
      <c r="D27" s="16">
        <v>3.54</v>
      </c>
      <c r="E27" s="20" t="s">
        <v>24</v>
      </c>
      <c r="F27" s="20">
        <v>494</v>
      </c>
      <c r="G27" s="20" t="s">
        <v>19</v>
      </c>
      <c r="H27" s="20" t="s">
        <v>19</v>
      </c>
      <c r="I27" s="16">
        <v>0</v>
      </c>
      <c r="J27" s="16">
        <f t="shared" si="0"/>
        <v>3.54</v>
      </c>
      <c r="K27" s="20">
        <v>3</v>
      </c>
      <c r="L27" s="26">
        <f>K27/64</f>
        <v>0.046875</v>
      </c>
      <c r="M27" s="31" t="s">
        <v>95</v>
      </c>
      <c r="N27" s="28" t="s">
        <v>45</v>
      </c>
      <c r="O27" s="29"/>
    </row>
    <row r="28" spans="1:15" s="9" customFormat="1" ht="24">
      <c r="A28" s="17">
        <v>25</v>
      </c>
      <c r="B28" s="34" t="s">
        <v>96</v>
      </c>
      <c r="C28" s="36" t="s">
        <v>97</v>
      </c>
      <c r="D28" s="22">
        <v>3.58</v>
      </c>
      <c r="E28" s="23" t="s">
        <v>24</v>
      </c>
      <c r="F28" s="23">
        <v>471</v>
      </c>
      <c r="G28" s="20" t="s">
        <v>19</v>
      </c>
      <c r="H28" s="20" t="s">
        <v>19</v>
      </c>
      <c r="I28" s="22">
        <v>0</v>
      </c>
      <c r="J28" s="22">
        <f t="shared" si="0"/>
        <v>3.58</v>
      </c>
      <c r="K28" s="23">
        <v>5</v>
      </c>
      <c r="L28" s="30">
        <f t="shared" si="1"/>
        <v>0.05102040816326531</v>
      </c>
      <c r="M28" s="27"/>
      <c r="N28" s="28" t="s">
        <v>26</v>
      </c>
      <c r="O28" s="29"/>
    </row>
    <row r="29" spans="1:15" s="9" customFormat="1" ht="84">
      <c r="A29" s="17">
        <v>26</v>
      </c>
      <c r="B29" s="34" t="s">
        <v>98</v>
      </c>
      <c r="C29" s="35" t="s">
        <v>99</v>
      </c>
      <c r="D29" s="16">
        <v>3.41</v>
      </c>
      <c r="E29" s="20" t="s">
        <v>24</v>
      </c>
      <c r="F29" s="20">
        <v>483</v>
      </c>
      <c r="G29" s="20" t="s">
        <v>19</v>
      </c>
      <c r="H29" s="20" t="s">
        <v>19</v>
      </c>
      <c r="I29" s="16">
        <v>0.1</v>
      </c>
      <c r="J29" s="16">
        <f t="shared" si="0"/>
        <v>3.5100000000000002</v>
      </c>
      <c r="K29" s="20">
        <v>5</v>
      </c>
      <c r="L29" s="26">
        <f t="shared" si="1"/>
        <v>0.05102040816326531</v>
      </c>
      <c r="M29" s="31" t="s">
        <v>100</v>
      </c>
      <c r="N29" s="28" t="s">
        <v>30</v>
      </c>
      <c r="O29" s="29"/>
    </row>
    <row r="30" spans="1:15" s="9" customFormat="1" ht="24">
      <c r="A30" s="17">
        <v>27</v>
      </c>
      <c r="B30" s="34" t="s">
        <v>101</v>
      </c>
      <c r="C30" s="35" t="s">
        <v>102</v>
      </c>
      <c r="D30" s="16">
        <v>3.7</v>
      </c>
      <c r="E30" s="20" t="s">
        <v>18</v>
      </c>
      <c r="F30" s="20">
        <v>532</v>
      </c>
      <c r="G30" s="20" t="s">
        <v>19</v>
      </c>
      <c r="H30" s="20" t="s">
        <v>19</v>
      </c>
      <c r="I30" s="16">
        <v>0.05</v>
      </c>
      <c r="J30" s="16">
        <f t="shared" si="0"/>
        <v>3.75</v>
      </c>
      <c r="K30" s="20">
        <v>7</v>
      </c>
      <c r="L30" s="26">
        <f>K30/131</f>
        <v>0.05343511450381679</v>
      </c>
      <c r="M30" s="27" t="s">
        <v>103</v>
      </c>
      <c r="N30" s="28" t="s">
        <v>21</v>
      </c>
      <c r="O30" s="29"/>
    </row>
    <row r="31" spans="1:15" s="9" customFormat="1" ht="60">
      <c r="A31" s="17">
        <v>28</v>
      </c>
      <c r="B31" s="34" t="s">
        <v>104</v>
      </c>
      <c r="C31" s="35" t="s">
        <v>105</v>
      </c>
      <c r="D31" s="16">
        <v>3.57</v>
      </c>
      <c r="E31" s="20" t="s">
        <v>24</v>
      </c>
      <c r="F31" s="20">
        <v>470</v>
      </c>
      <c r="G31" s="20" t="s">
        <v>19</v>
      </c>
      <c r="H31" s="20" t="s">
        <v>19</v>
      </c>
      <c r="I31" s="16">
        <v>0.05</v>
      </c>
      <c r="J31" s="16">
        <f t="shared" si="0"/>
        <v>3.6199999999999997</v>
      </c>
      <c r="K31" s="20">
        <v>5</v>
      </c>
      <c r="L31" s="26">
        <f>K31/93</f>
        <v>0.053763440860215055</v>
      </c>
      <c r="M31" s="31" t="s">
        <v>106</v>
      </c>
      <c r="N31" s="28" t="s">
        <v>34</v>
      </c>
      <c r="O31" s="33" t="s">
        <v>107</v>
      </c>
    </row>
    <row r="32" spans="1:15" s="9" customFormat="1" ht="108">
      <c r="A32" s="17">
        <v>29</v>
      </c>
      <c r="B32" s="34" t="s">
        <v>108</v>
      </c>
      <c r="C32" s="35" t="s">
        <v>109</v>
      </c>
      <c r="D32" s="16">
        <v>3.39</v>
      </c>
      <c r="E32" s="20" t="s">
        <v>24</v>
      </c>
      <c r="F32" s="20"/>
      <c r="G32" s="20" t="s">
        <v>19</v>
      </c>
      <c r="H32" s="20" t="s">
        <v>19</v>
      </c>
      <c r="I32" s="16">
        <v>0.1</v>
      </c>
      <c r="J32" s="16">
        <f t="shared" si="0"/>
        <v>3.49</v>
      </c>
      <c r="K32" s="20">
        <v>4</v>
      </c>
      <c r="L32" s="26">
        <f>K32/74</f>
        <v>0.05405405405405406</v>
      </c>
      <c r="M32" s="27" t="s">
        <v>110</v>
      </c>
      <c r="N32" s="28" t="s">
        <v>38</v>
      </c>
      <c r="O32" s="33" t="s">
        <v>107</v>
      </c>
    </row>
    <row r="33" spans="1:15" s="9" customFormat="1" ht="36">
      <c r="A33" s="17">
        <v>30</v>
      </c>
      <c r="B33" s="34" t="s">
        <v>111</v>
      </c>
      <c r="C33" s="35" t="s">
        <v>112</v>
      </c>
      <c r="D33" s="16">
        <v>3.52</v>
      </c>
      <c r="E33" s="20" t="s">
        <v>18</v>
      </c>
      <c r="F33" s="20">
        <v>498</v>
      </c>
      <c r="G33" s="20" t="s">
        <v>19</v>
      </c>
      <c r="H33" s="20" t="s">
        <v>19</v>
      </c>
      <c r="I33" s="16">
        <v>0.2</v>
      </c>
      <c r="J33" s="16">
        <f t="shared" si="0"/>
        <v>3.72</v>
      </c>
      <c r="K33" s="20">
        <v>8</v>
      </c>
      <c r="L33" s="26">
        <f>K33/131</f>
        <v>0.061068702290076333</v>
      </c>
      <c r="M33" s="27" t="s">
        <v>113</v>
      </c>
      <c r="N33" s="28" t="s">
        <v>21</v>
      </c>
      <c r="O33" s="33" t="s">
        <v>107</v>
      </c>
    </row>
  </sheetData>
  <sheetProtection password="DC2A" sheet="1" formatCells="0" formatColumns="0" formatRows="0" insertColumns="0" insertRows="0" insertHyperlinks="0" deleteColumns="0" deleteRows="0" sort="0" autoFilter="0" pivotTables="0"/>
  <mergeCells count="1">
    <mergeCell ref="B1:M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N21" sqref="N21"/>
    </sheetView>
  </sheetViews>
  <sheetFormatPr defaultColWidth="9.00390625" defaultRowHeight="14.25"/>
  <cols>
    <col min="1" max="1" width="3.00390625" style="1" customWidth="1"/>
    <col min="2" max="2" width="9.00390625" style="1" customWidth="1"/>
    <col min="3" max="3" width="13.75390625" style="1" customWidth="1"/>
    <col min="4" max="4" width="3.375" style="1" customWidth="1"/>
    <col min="5" max="5" width="9.00390625" style="1" customWidth="1"/>
    <col min="6" max="6" width="4.125" style="1" customWidth="1"/>
    <col min="7" max="7" width="4.75390625" style="1" customWidth="1"/>
    <col min="8" max="8" width="4.375" style="1" customWidth="1"/>
    <col min="9" max="9" width="5.625" style="1" customWidth="1"/>
    <col min="10" max="10" width="5.125" style="1" customWidth="1"/>
    <col min="11" max="11" width="5.375" style="1" customWidth="1"/>
    <col min="12" max="12" width="4.25390625" style="1" customWidth="1"/>
    <col min="13" max="13" width="6.75390625" style="1" customWidth="1"/>
    <col min="14" max="14" width="26.75390625" style="1" customWidth="1"/>
    <col min="15" max="16384" width="9.00390625" style="1" customWidth="1"/>
  </cols>
  <sheetData>
    <row r="1" spans="1:14" ht="6.75" customHeight="1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8.5" customHeight="1">
      <c r="A4" s="3" t="s">
        <v>1</v>
      </c>
      <c r="B4" s="3" t="s">
        <v>3</v>
      </c>
      <c r="C4" s="4" t="s">
        <v>2</v>
      </c>
      <c r="D4" s="4" t="s">
        <v>5</v>
      </c>
      <c r="E4" s="4" t="s">
        <v>115</v>
      </c>
      <c r="F4" s="3" t="s">
        <v>6</v>
      </c>
      <c r="G4" s="3" t="s">
        <v>116</v>
      </c>
      <c r="H4" s="3" t="s">
        <v>117</v>
      </c>
      <c r="I4" s="3" t="s">
        <v>7</v>
      </c>
      <c r="J4" s="3" t="s">
        <v>8</v>
      </c>
      <c r="K4" s="8" t="s">
        <v>4</v>
      </c>
      <c r="L4" s="8" t="s">
        <v>9</v>
      </c>
      <c r="M4" s="8" t="s">
        <v>10</v>
      </c>
      <c r="N4" s="3" t="s">
        <v>11</v>
      </c>
    </row>
    <row r="5" spans="1:14" ht="42" customHeight="1">
      <c r="A5" s="5">
        <v>1</v>
      </c>
      <c r="B5" s="5" t="s">
        <v>118</v>
      </c>
      <c r="C5" s="6" t="s">
        <v>119</v>
      </c>
      <c r="D5" s="6" t="s">
        <v>24</v>
      </c>
      <c r="E5" s="6" t="s">
        <v>120</v>
      </c>
      <c r="F5" s="7">
        <v>496</v>
      </c>
      <c r="G5" s="7">
        <v>486</v>
      </c>
      <c r="H5" s="7">
        <v>9</v>
      </c>
      <c r="I5" s="7" t="s">
        <v>19</v>
      </c>
      <c r="J5" s="7" t="s">
        <v>19</v>
      </c>
      <c r="K5" s="5">
        <v>3.83</v>
      </c>
      <c r="L5" s="7">
        <v>0</v>
      </c>
      <c r="M5" s="7">
        <f>K5+L5</f>
        <v>3.83</v>
      </c>
      <c r="N5" s="7" t="s">
        <v>121</v>
      </c>
    </row>
    <row r="6" spans="1:14" ht="36.75" customHeight="1">
      <c r="A6" s="5">
        <v>2</v>
      </c>
      <c r="B6" s="5" t="s">
        <v>122</v>
      </c>
      <c r="C6" s="6" t="s">
        <v>123</v>
      </c>
      <c r="D6" s="6" t="s">
        <v>18</v>
      </c>
      <c r="E6" s="6" t="s">
        <v>124</v>
      </c>
      <c r="F6" s="7">
        <v>484</v>
      </c>
      <c r="G6" s="7">
        <v>444</v>
      </c>
      <c r="H6" s="7">
        <v>7.5</v>
      </c>
      <c r="I6" s="7" t="s">
        <v>19</v>
      </c>
      <c r="J6" s="7" t="s">
        <v>19</v>
      </c>
      <c r="K6" s="5">
        <v>3.73</v>
      </c>
      <c r="L6" s="7">
        <v>0</v>
      </c>
      <c r="M6" s="7">
        <f>K6+L6</f>
        <v>3.73</v>
      </c>
      <c r="N6" s="7" t="s">
        <v>125</v>
      </c>
    </row>
  </sheetData>
  <sheetProtection/>
  <mergeCells count="1">
    <mergeCell ref="A1:N3"/>
  </mergeCells>
  <printOptions/>
  <pageMargins left="0.75" right="0.75" top="1" bottom="1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2016-09-09T09:07:17Z</cp:lastPrinted>
  <dcterms:created xsi:type="dcterms:W3CDTF">2015-09-13T00:53:55Z</dcterms:created>
  <dcterms:modified xsi:type="dcterms:W3CDTF">2018-09-10T09:59:08Z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